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20" tabRatio="829"/>
  </bookViews>
  <sheets>
    <sheet name="专业工程及重点管控材料设备" sheetId="12" r:id="rId1"/>
  </sheets>
  <definedNames>
    <definedName name="_xlnm._FilterDatabase" localSheetId="0" hidden="1">专业工程及重点管控材料设备!$A$4:$I$21</definedName>
    <definedName name="_xlnm.Print_Area" localSheetId="0">专业工程及重点管控材料设备!$A$1:$I$23</definedName>
    <definedName name="_xlnm.Print_Titles" localSheetId="0">专业工程及重点管控材料设备!$4:$6</definedName>
  </definedNames>
  <calcPr calcId="144525"/>
</workbook>
</file>

<file path=xl/sharedStrings.xml><?xml version="1.0" encoding="utf-8"?>
<sst xmlns="http://schemas.openxmlformats.org/spreadsheetml/2006/main" count="62" uniqueCount="49">
  <si>
    <t>附件8</t>
  </si>
  <si>
    <t>设计费报价表</t>
  </si>
  <si>
    <t>报价
说明</t>
  </si>
  <si>
    <t>1.若设计规模变化，主项设计费可参考EPC合同设计部专用调整。
2.专项设计费须由承包人邀请发包人共用询价定价，并按“双方共同询价金额“与“投标报价金额”取低值确定设计费价款，价差风险已在投标报价综合考虑。
3.实施人为“承包人”的专业工程，须由承包人负责全部设计内容及承担主要责任，不计取设计协调费。
4.实施人为“分包人”的专业工程：
（1）须由承包人邀请发包人共用选定专项设计单位，并由承包人与分包人签订分包合同。承包人须按合同负责统筹协调并承担连带责任，同时配合分包人办理结算付款。
（2）承包人依据各专项设计合同金额乘以费率收取设计协调费，即：设计协调费=专项设计费×7%×报价浮动率
5.填报说明：
（1）投标人仅需在黄色填充区域填写投标浮动率，各项设计费及相应的协调费将根据填报的浮动率自行运算，无需手动填写更改。
（2）招标清单中已填写的报价浮动率均为参考标准，投标人须依据本说明及合同约定内容、结合企业自身实力，自行填报投标浮动率。
（3）投标浮动率不得大于100%，即：投标人认可招标控制价已充分考虑实施成本、利润和竞价空间，投标人仅能在招标控制价内进行投标报价。
（4）投标人对自身填报费率的合理性负责，履约过程中不得因异常理解、定额预算总价水平或单价水平与实际成本差异提出修改费率、不执行费率、或额外增加费用。
（5）投标人在填报区填写报价浮动率后，各项设计费、相应的协调费将根据投标人填报浮动率统一调整并参与竞价。</t>
  </si>
  <si>
    <t>序号</t>
  </si>
  <si>
    <t>设计类别</t>
  </si>
  <si>
    <t>设计内容</t>
  </si>
  <si>
    <t>暂定设计规模
m2</t>
  </si>
  <si>
    <t>设计费</t>
  </si>
  <si>
    <t>设计协调费</t>
  </si>
  <si>
    <t>设计费（含协调费）
合计</t>
  </si>
  <si>
    <t>实施单位</t>
  </si>
  <si>
    <t>费率</t>
  </si>
  <si>
    <t>金额</t>
  </si>
  <si>
    <t>A</t>
  </si>
  <si>
    <t>B</t>
  </si>
  <si>
    <t>C=A×B</t>
  </si>
  <si>
    <t>D=A+C</t>
  </si>
  <si>
    <t>※</t>
  </si>
  <si>
    <t>填报区</t>
  </si>
  <si>
    <t>投标浮动率</t>
  </si>
  <si>
    <t>——</t>
  </si>
  <si>
    <t>一</t>
  </si>
  <si>
    <t>大区设计费</t>
  </si>
  <si>
    <t>-</t>
  </si>
  <si>
    <t>方案设计（大区）</t>
  </si>
  <si>
    <t>方案设计与户型咨询</t>
  </si>
  <si>
    <t>分包人</t>
  </si>
  <si>
    <t>施工图设计(大区)</t>
  </si>
  <si>
    <t>含修建性详细规划报建通制作及相关报建配合、单体报建通制作及相关报建配合、初步设计、施工图设计，涉及专业包含：建筑设计、结构设计、电气设计（含强电、弱电、防雷）、给排水设计、暖通设计、消防设计、人防设计、综合管线平衡、建筑节能设计等</t>
  </si>
  <si>
    <t>承包人</t>
  </si>
  <si>
    <t>室内设计</t>
  </si>
  <si>
    <t>含会所设计、公区设计、公区套图、户内精装设计、户内精装设计套图、跟场费等</t>
  </si>
  <si>
    <t>园林绿化工程设计</t>
  </si>
  <si>
    <t>含方案设计、代建公共绿地方案设计、学校绿地方案设计、施工图设计等</t>
  </si>
  <si>
    <t>其它设计费</t>
  </si>
  <si>
    <t>泳池设备及泳池水处理专项设计</t>
  </si>
  <si>
    <t>铝合金门窗\栏杆设计</t>
  </si>
  <si>
    <t>幕墙设计</t>
  </si>
  <si>
    <t>泛光照明设计(含住宅塔楼顶部、裙楼)</t>
  </si>
  <si>
    <t>燃气设计</t>
  </si>
  <si>
    <t>标识设计（不含精神堡垒）</t>
  </si>
  <si>
    <t>红线内市政道路及管线设计</t>
  </si>
  <si>
    <t>永久用电设计</t>
  </si>
  <si>
    <t>地下室地坪漆及交通划线设计、停车位优化</t>
  </si>
  <si>
    <t>二</t>
  </si>
  <si>
    <t>金额合计（元）</t>
  </si>
  <si>
    <t>建筑面积（m2）</t>
  </si>
  <si>
    <t>单方指标（元/m2）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</si>
</sst>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176" formatCode="#,##0.00_ 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.00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</font>
    <font>
      <sz val="20"/>
      <color theme="1"/>
      <name val="微软雅黑"/>
      <charset val="134"/>
    </font>
    <font>
      <b/>
      <sz val="10"/>
      <name val="微软雅黑"/>
      <charset val="134"/>
    </font>
    <font>
      <sz val="10"/>
      <color theme="1"/>
      <name val="微软雅黑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name val="宋体"/>
      <charset val="134"/>
      <scheme val="minor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2"/>
      <name val="宋体"/>
      <charset val="134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9"/>
      <color indexed="8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5" fillId="15" borderId="14" applyNumberFormat="0" applyAlignment="0" applyProtection="0">
      <alignment vertical="center"/>
    </xf>
    <xf numFmtId="0" fontId="29" fillId="15" borderId="11" applyNumberFormat="0" applyAlignment="0" applyProtection="0">
      <alignment vertical="center"/>
    </xf>
    <xf numFmtId="0" fontId="28" fillId="18" borderId="15" applyNumberFormat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2" fillId="0" borderId="0" applyProtection="0">
      <alignment vertical="center"/>
    </xf>
    <xf numFmtId="0" fontId="0" fillId="0" borderId="0"/>
    <xf numFmtId="0" fontId="27" fillId="0" borderId="0"/>
  </cellStyleXfs>
  <cellXfs count="52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 applyBorder="1" applyAlignment="1" applyProtection="1">
      <alignment horizontal="center" vertical="center"/>
    </xf>
    <xf numFmtId="176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</xf>
    <xf numFmtId="176" fontId="4" fillId="0" borderId="0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left" vertical="center" wrapText="1"/>
    </xf>
    <xf numFmtId="0" fontId="6" fillId="0" borderId="2" xfId="0" applyFont="1" applyFill="1" applyBorder="1" applyAlignment="1" applyProtection="1">
      <alignment horizontal="center" vertical="center" wrapText="1"/>
    </xf>
    <xf numFmtId="176" fontId="6" fillId="0" borderId="2" xfId="0" applyNumberFormat="1" applyFont="1" applyFill="1" applyBorder="1" applyAlignment="1" applyProtection="1">
      <alignment horizontal="center" vertical="center" wrapText="1"/>
    </xf>
    <xf numFmtId="0" fontId="7" fillId="0" borderId="3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center" vertical="center" wrapText="1"/>
    </xf>
    <xf numFmtId="176" fontId="7" fillId="0" borderId="3" xfId="0" applyNumberFormat="1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center" vertical="center"/>
    </xf>
    <xf numFmtId="0" fontId="7" fillId="2" borderId="3" xfId="0" applyFont="1" applyFill="1" applyBorder="1" applyAlignment="1" applyProtection="1">
      <alignment horizontal="left" vertical="center"/>
    </xf>
    <xf numFmtId="9" fontId="7" fillId="2" borderId="3" xfId="0" applyNumberFormat="1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10" fontId="7" fillId="0" borderId="3" xfId="0" applyNumberFormat="1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/>
    </xf>
    <xf numFmtId="0" fontId="8" fillId="0" borderId="3" xfId="0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 applyProtection="1">
      <alignment horizontal="left" vertical="center" wrapText="1"/>
    </xf>
    <xf numFmtId="176" fontId="8" fillId="0" borderId="3" xfId="0" applyNumberFormat="1" applyFont="1" applyFill="1" applyBorder="1" applyAlignment="1" applyProtection="1">
      <alignment horizontal="center" vertical="center"/>
    </xf>
    <xf numFmtId="10" fontId="8" fillId="0" borderId="3" xfId="0" applyNumberFormat="1" applyFont="1" applyBorder="1" applyAlignment="1">
      <alignment horizontal="center" vertical="center" wrapText="1"/>
    </xf>
    <xf numFmtId="176" fontId="8" fillId="0" borderId="3" xfId="0" applyNumberFormat="1" applyFont="1" applyFill="1" applyBorder="1" applyAlignment="1" applyProtection="1">
      <alignment horizontal="center" vertical="center" wrapText="1"/>
    </xf>
    <xf numFmtId="10" fontId="8" fillId="0" borderId="3" xfId="0" applyNumberFormat="1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176" fontId="9" fillId="0" borderId="4" xfId="0" applyNumberFormat="1" applyFont="1" applyBorder="1" applyAlignment="1">
      <alignment horizontal="center" vertical="center" wrapText="1"/>
    </xf>
    <xf numFmtId="10" fontId="9" fillId="0" borderId="4" xfId="0" applyNumberFormat="1" applyFont="1" applyBorder="1" applyAlignment="1">
      <alignment horizontal="center" vertical="center" wrapText="1"/>
    </xf>
    <xf numFmtId="176" fontId="9" fillId="0" borderId="4" xfId="0" applyNumberFormat="1" applyFont="1" applyFill="1" applyBorder="1" applyAlignment="1" applyProtection="1">
      <alignment horizontal="center" vertical="center" wrapText="1"/>
    </xf>
    <xf numFmtId="176" fontId="9" fillId="0" borderId="4" xfId="0" applyNumberFormat="1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 applyProtection="1">
      <alignment horizontal="center" vertical="center"/>
    </xf>
    <xf numFmtId="176" fontId="9" fillId="0" borderId="5" xfId="0" applyNumberFormat="1" applyFont="1" applyBorder="1" applyAlignment="1">
      <alignment horizontal="center" vertical="center" wrapText="1"/>
    </xf>
    <xf numFmtId="10" fontId="9" fillId="0" borderId="5" xfId="0" applyNumberFormat="1" applyFont="1" applyBorder="1" applyAlignment="1">
      <alignment horizontal="center" vertical="center" wrapText="1"/>
    </xf>
    <xf numFmtId="176" fontId="9" fillId="0" borderId="5" xfId="0" applyNumberFormat="1" applyFont="1" applyFill="1" applyBorder="1" applyAlignment="1" applyProtection="1">
      <alignment horizontal="center" vertical="center" wrapText="1"/>
    </xf>
    <xf numFmtId="176" fontId="9" fillId="0" borderId="5" xfId="0" applyNumberFormat="1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7" fillId="0" borderId="3" xfId="0" applyFont="1" applyFill="1" applyBorder="1" applyAlignment="1" applyProtection="1">
      <alignment horizontal="left" vertical="center" wrapText="1"/>
    </xf>
    <xf numFmtId="176" fontId="7" fillId="0" borderId="3" xfId="0" applyNumberFormat="1" applyFont="1" applyFill="1" applyBorder="1" applyAlignment="1" applyProtection="1">
      <alignment horizontal="center" vertical="center" wrapText="1"/>
    </xf>
    <xf numFmtId="10" fontId="7" fillId="0" borderId="3" xfId="0" applyNumberFormat="1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 applyProtection="1">
      <alignment horizontal="center" vertical="center"/>
    </xf>
    <xf numFmtId="177" fontId="7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0" applyFont="1" applyFill="1" applyBorder="1" applyAlignment="1" applyProtection="1">
      <alignment horizontal="right" vertical="center" wrapText="1"/>
    </xf>
    <xf numFmtId="176" fontId="10" fillId="0" borderId="3" xfId="52" applyNumberFormat="1" applyFont="1" applyFill="1" applyBorder="1" applyAlignment="1">
      <alignment horizontal="center" vertical="center" wrapText="1"/>
    </xf>
    <xf numFmtId="176" fontId="10" fillId="0" borderId="0" xfId="52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20% - 强调文字颜色 4 3 2 3 3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15_招标清单-表一 土建" xfId="50"/>
    <cellStyle name="常规 2" xfId="51"/>
    <cellStyle name="常规 22 4" xfId="52"/>
  </cellStyle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ummaryBelow="0" summaryRight="0"/>
    <pageSetUpPr fitToPage="1"/>
  </sheetPr>
  <dimension ref="A1:J34"/>
  <sheetViews>
    <sheetView tabSelected="1" view="pageBreakPreview" zoomScale="115" zoomScaleNormal="100" topLeftCell="A10" workbookViewId="0">
      <selection activeCell="E10" sqref="E10"/>
    </sheetView>
  </sheetViews>
  <sheetFormatPr defaultColWidth="9" defaultRowHeight="13.5"/>
  <cols>
    <col min="1" max="1" width="9" style="5"/>
    <col min="2" max="2" width="17.3333333333333" style="5" customWidth="1"/>
    <col min="3" max="3" width="32.1083333333333" style="5" customWidth="1"/>
    <col min="4" max="4" width="17" style="5" customWidth="1"/>
    <col min="5" max="6" width="17.3333333333333" style="5" customWidth="1"/>
    <col min="7" max="7" width="16.3333333333333" style="6" customWidth="1"/>
    <col min="8" max="8" width="17.3333333333333" style="6" customWidth="1"/>
    <col min="9" max="9" width="11.3333333333333" style="5" customWidth="1"/>
    <col min="10" max="10" width="14.1333333333333" style="7"/>
    <col min="11" max="11" width="12.8916666666667" style="7"/>
    <col min="12" max="12" width="11.5" style="7"/>
    <col min="13" max="16384" width="9" style="7"/>
  </cols>
  <sheetData>
    <row r="1" ht="21" customHeight="1" spans="1:1">
      <c r="A1" s="8" t="s">
        <v>0</v>
      </c>
    </row>
    <row r="2" ht="40.95" customHeight="1" spans="1:9">
      <c r="A2" s="9" t="s">
        <v>1</v>
      </c>
      <c r="B2" s="9"/>
      <c r="C2" s="9"/>
      <c r="D2" s="9"/>
      <c r="E2" s="9"/>
      <c r="F2" s="9"/>
      <c r="G2" s="10"/>
      <c r="H2" s="10"/>
      <c r="I2" s="9"/>
    </row>
    <row r="3" s="1" customFormat="1" ht="232.05" customHeight="1" spans="1:9">
      <c r="A3" s="11" t="s">
        <v>2</v>
      </c>
      <c r="B3" s="12" t="s">
        <v>3</v>
      </c>
      <c r="C3" s="12"/>
      <c r="D3" s="12"/>
      <c r="E3" s="13"/>
      <c r="F3" s="13"/>
      <c r="G3" s="14"/>
      <c r="H3" s="14"/>
      <c r="I3" s="13"/>
    </row>
    <row r="4" s="2" customFormat="1" ht="22.95" customHeight="1" spans="1:9">
      <c r="A4" s="15" t="s">
        <v>4</v>
      </c>
      <c r="B4" s="15" t="s">
        <v>5</v>
      </c>
      <c r="C4" s="15" t="s">
        <v>6</v>
      </c>
      <c r="D4" s="16" t="s">
        <v>7</v>
      </c>
      <c r="E4" s="15" t="s">
        <v>8</v>
      </c>
      <c r="F4" s="15" t="s">
        <v>9</v>
      </c>
      <c r="G4" s="15"/>
      <c r="H4" s="16" t="s">
        <v>10</v>
      </c>
      <c r="I4" s="15" t="s">
        <v>11</v>
      </c>
    </row>
    <row r="5" s="2" customFormat="1" ht="22.95" customHeight="1" spans="1:9">
      <c r="A5" s="15"/>
      <c r="B5" s="15"/>
      <c r="C5" s="15"/>
      <c r="D5" s="15"/>
      <c r="E5" s="15"/>
      <c r="F5" s="15" t="s">
        <v>12</v>
      </c>
      <c r="G5" s="17" t="s">
        <v>13</v>
      </c>
      <c r="H5" s="15"/>
      <c r="I5" s="15"/>
    </row>
    <row r="6" s="2" customFormat="1" ht="22.95" customHeight="1" spans="1:10">
      <c r="A6" s="15"/>
      <c r="B6" s="15"/>
      <c r="C6" s="15"/>
      <c r="D6" s="15"/>
      <c r="E6" s="15" t="s">
        <v>14</v>
      </c>
      <c r="F6" s="15" t="s">
        <v>15</v>
      </c>
      <c r="G6" s="17" t="s">
        <v>16</v>
      </c>
      <c r="H6" s="17" t="s">
        <v>17</v>
      </c>
      <c r="I6" s="15"/>
      <c r="J6" s="51"/>
    </row>
    <row r="7" s="2" customFormat="1" ht="25.95" customHeight="1" spans="1:10">
      <c r="A7" s="18" t="s">
        <v>18</v>
      </c>
      <c r="B7" s="18" t="s">
        <v>19</v>
      </c>
      <c r="C7" s="19" t="s">
        <v>20</v>
      </c>
      <c r="D7" s="18" t="s">
        <v>21</v>
      </c>
      <c r="E7" s="20">
        <v>1</v>
      </c>
      <c r="F7" s="21"/>
      <c r="G7" s="21"/>
      <c r="H7" s="21"/>
      <c r="I7" s="18" t="s">
        <v>21</v>
      </c>
      <c r="J7" s="51"/>
    </row>
    <row r="8" s="2" customFormat="1" ht="25.95" customHeight="1" spans="1:10">
      <c r="A8" s="15" t="s">
        <v>22</v>
      </c>
      <c r="B8" s="15" t="s">
        <v>23</v>
      </c>
      <c r="C8" s="15"/>
      <c r="D8" s="17"/>
      <c r="E8" s="17">
        <f>SUM(E9:E21)</f>
        <v>22913402.735</v>
      </c>
      <c r="F8" s="22" t="s">
        <v>24</v>
      </c>
      <c r="G8" s="17">
        <f>SUM(G9:G21)</f>
        <v>901198.487</v>
      </c>
      <c r="H8" s="17">
        <f>SUM(H9:H21)</f>
        <v>23814601.222</v>
      </c>
      <c r="I8" s="15"/>
      <c r="J8" s="51"/>
    </row>
    <row r="9" ht="43" customHeight="1" outlineLevel="1" spans="1:10">
      <c r="A9" s="23">
        <v>1</v>
      </c>
      <c r="B9" s="24" t="s">
        <v>25</v>
      </c>
      <c r="C9" s="25" t="s">
        <v>26</v>
      </c>
      <c r="D9" s="26">
        <v>127788</v>
      </c>
      <c r="E9" s="26">
        <v>5590562.63</v>
      </c>
      <c r="F9" s="27">
        <v>0.07</v>
      </c>
      <c r="G9" s="28">
        <f>$E$7*E9*F9</f>
        <v>391339.3841</v>
      </c>
      <c r="H9" s="26">
        <f>E9+G9</f>
        <v>5981902.0141</v>
      </c>
      <c r="I9" s="23" t="s">
        <v>27</v>
      </c>
      <c r="J9" s="51"/>
    </row>
    <row r="10" ht="86" customHeight="1" outlineLevel="1" spans="1:10">
      <c r="A10" s="23">
        <v>2</v>
      </c>
      <c r="B10" s="24" t="s">
        <v>28</v>
      </c>
      <c r="C10" s="25" t="s">
        <v>29</v>
      </c>
      <c r="D10" s="26">
        <v>139105</v>
      </c>
      <c r="E10" s="26">
        <v>10039138.635</v>
      </c>
      <c r="F10" s="27">
        <v>0</v>
      </c>
      <c r="G10" s="28">
        <f>$E$7*E10*F10</f>
        <v>0</v>
      </c>
      <c r="H10" s="26">
        <f>E10+G10</f>
        <v>10039138.635</v>
      </c>
      <c r="I10" s="23" t="s">
        <v>30</v>
      </c>
      <c r="J10" s="51"/>
    </row>
    <row r="11" ht="41" customHeight="1" outlineLevel="1" spans="1:10">
      <c r="A11" s="23">
        <v>3</v>
      </c>
      <c r="B11" s="24" t="s">
        <v>31</v>
      </c>
      <c r="C11" s="25" t="s">
        <v>32</v>
      </c>
      <c r="D11" s="26">
        <v>127788</v>
      </c>
      <c r="E11" s="26">
        <v>4006588.13</v>
      </c>
      <c r="F11" s="29">
        <v>0.07</v>
      </c>
      <c r="G11" s="28">
        <f>$E$7*E11*F11</f>
        <v>280461.1691</v>
      </c>
      <c r="H11" s="26">
        <f>E11+G11</f>
        <v>4287049.2991</v>
      </c>
      <c r="I11" s="23" t="s">
        <v>27</v>
      </c>
      <c r="J11" s="51"/>
    </row>
    <row r="12" ht="25.95" customHeight="1" outlineLevel="1" spans="1:10">
      <c r="A12" s="23">
        <v>4</v>
      </c>
      <c r="B12" s="24" t="s">
        <v>33</v>
      </c>
      <c r="C12" s="25" t="s">
        <v>34</v>
      </c>
      <c r="D12" s="26">
        <v>27679</v>
      </c>
      <c r="E12" s="26">
        <v>1816078.26</v>
      </c>
      <c r="F12" s="29">
        <v>0.07</v>
      </c>
      <c r="G12" s="28">
        <f>$E$7*E12*F12</f>
        <v>127125.4782</v>
      </c>
      <c r="H12" s="26">
        <f>E12+G12</f>
        <v>1943203.7382</v>
      </c>
      <c r="I12" s="23" t="s">
        <v>27</v>
      </c>
      <c r="J12" s="51"/>
    </row>
    <row r="13" s="3" customFormat="1" ht="25.95" customHeight="1" outlineLevel="1" spans="1:10">
      <c r="A13" s="30">
        <v>5</v>
      </c>
      <c r="B13" s="24" t="s">
        <v>35</v>
      </c>
      <c r="C13" s="25" t="s">
        <v>36</v>
      </c>
      <c r="D13" s="26" t="s">
        <v>24</v>
      </c>
      <c r="E13" s="31">
        <v>1461035.08</v>
      </c>
      <c r="F13" s="32">
        <v>0.07</v>
      </c>
      <c r="G13" s="33">
        <f>$E$7*E13*$F$13</f>
        <v>102272.4556</v>
      </c>
      <c r="H13" s="34">
        <f>E13+G13</f>
        <v>1563307.5356</v>
      </c>
      <c r="I13" s="23" t="s">
        <v>27</v>
      </c>
      <c r="J13" s="51"/>
    </row>
    <row r="14" ht="25.95" customHeight="1" outlineLevel="1" spans="1:10">
      <c r="A14" s="35"/>
      <c r="B14" s="24"/>
      <c r="C14" s="25" t="s">
        <v>37</v>
      </c>
      <c r="D14" s="26">
        <v>97438</v>
      </c>
      <c r="E14" s="36"/>
      <c r="F14" s="37"/>
      <c r="G14" s="38"/>
      <c r="H14" s="39"/>
      <c r="I14" s="23" t="s">
        <v>27</v>
      </c>
      <c r="J14" s="51"/>
    </row>
    <row r="15" ht="25.95" customHeight="1" outlineLevel="1" spans="1:10">
      <c r="A15" s="35"/>
      <c r="B15" s="24"/>
      <c r="C15" s="25" t="s">
        <v>38</v>
      </c>
      <c r="D15" s="26">
        <v>2500</v>
      </c>
      <c r="E15" s="36"/>
      <c r="F15" s="37"/>
      <c r="G15" s="38"/>
      <c r="H15" s="39"/>
      <c r="I15" s="23" t="s">
        <v>27</v>
      </c>
      <c r="J15" s="51"/>
    </row>
    <row r="16" ht="25.95" customHeight="1" outlineLevel="1" spans="1:10">
      <c r="A16" s="35"/>
      <c r="B16" s="24"/>
      <c r="C16" s="25" t="s">
        <v>39</v>
      </c>
      <c r="D16" s="26">
        <v>88365</v>
      </c>
      <c r="E16" s="36"/>
      <c r="F16" s="37"/>
      <c r="G16" s="38"/>
      <c r="H16" s="39"/>
      <c r="I16" s="23" t="s">
        <v>27</v>
      </c>
      <c r="J16" s="51"/>
    </row>
    <row r="17" ht="25.95" customHeight="1" outlineLevel="1" spans="1:10">
      <c r="A17" s="35"/>
      <c r="B17" s="24"/>
      <c r="C17" s="25" t="s">
        <v>40</v>
      </c>
      <c r="D17" s="26">
        <v>83245</v>
      </c>
      <c r="E17" s="36"/>
      <c r="F17" s="37"/>
      <c r="G17" s="38"/>
      <c r="H17" s="39"/>
      <c r="I17" s="23" t="s">
        <v>27</v>
      </c>
      <c r="J17" s="51"/>
    </row>
    <row r="18" ht="25.95" customHeight="1" outlineLevel="1" spans="1:10">
      <c r="A18" s="35"/>
      <c r="B18" s="24"/>
      <c r="C18" s="25" t="s">
        <v>41</v>
      </c>
      <c r="D18" s="26">
        <v>127788</v>
      </c>
      <c r="E18" s="36"/>
      <c r="F18" s="37"/>
      <c r="G18" s="38"/>
      <c r="H18" s="39"/>
      <c r="I18" s="23" t="s">
        <v>27</v>
      </c>
      <c r="J18" s="51"/>
    </row>
    <row r="19" ht="25.95" customHeight="1" outlineLevel="1" spans="1:10">
      <c r="A19" s="35"/>
      <c r="B19" s="24"/>
      <c r="C19" s="25" t="s">
        <v>42</v>
      </c>
      <c r="D19" s="26">
        <v>3729</v>
      </c>
      <c r="E19" s="36"/>
      <c r="F19" s="37"/>
      <c r="G19" s="38"/>
      <c r="H19" s="39"/>
      <c r="I19" s="23" t="s">
        <v>27</v>
      </c>
      <c r="J19" s="51"/>
    </row>
    <row r="20" ht="25.95" customHeight="1" outlineLevel="1" spans="1:10">
      <c r="A20" s="35"/>
      <c r="B20" s="24"/>
      <c r="C20" s="25" t="s">
        <v>43</v>
      </c>
      <c r="D20" s="26">
        <v>139105</v>
      </c>
      <c r="E20" s="36"/>
      <c r="F20" s="37"/>
      <c r="G20" s="38"/>
      <c r="H20" s="39"/>
      <c r="I20" s="23" t="s">
        <v>27</v>
      </c>
      <c r="J20" s="51"/>
    </row>
    <row r="21" ht="25.95" customHeight="1" outlineLevel="1" spans="1:10">
      <c r="A21" s="40"/>
      <c r="B21" s="24"/>
      <c r="C21" s="25" t="s">
        <v>44</v>
      </c>
      <c r="D21" s="26">
        <v>39373</v>
      </c>
      <c r="E21" s="36"/>
      <c r="F21" s="37"/>
      <c r="G21" s="38"/>
      <c r="H21" s="39"/>
      <c r="I21" s="23" t="s">
        <v>27</v>
      </c>
      <c r="J21" s="51"/>
    </row>
    <row r="22" s="4" customFormat="1" ht="25.95" customHeight="1" spans="1:9">
      <c r="A22" s="41" t="s">
        <v>45</v>
      </c>
      <c r="B22" s="15" t="s">
        <v>46</v>
      </c>
      <c r="C22" s="42"/>
      <c r="D22" s="17"/>
      <c r="E22" s="43">
        <f>+E8</f>
        <v>22913402.735</v>
      </c>
      <c r="F22" s="44"/>
      <c r="G22" s="43">
        <f>+G8</f>
        <v>901198.487</v>
      </c>
      <c r="H22" s="43">
        <f>+H8</f>
        <v>23814601.222</v>
      </c>
      <c r="I22" s="15"/>
    </row>
    <row r="23" s="4" customFormat="1" ht="25.95" customHeight="1" spans="1:9">
      <c r="A23" s="45"/>
      <c r="B23" s="46" t="s">
        <v>47</v>
      </c>
      <c r="C23" s="47">
        <v>139105</v>
      </c>
      <c r="D23" s="48" t="s">
        <v>48</v>
      </c>
      <c r="E23" s="47">
        <f>E22/$C$23</f>
        <v>164.720195068473</v>
      </c>
      <c r="F23" s="47"/>
      <c r="G23" s="47">
        <f>G22/$C$23</f>
        <v>6.47854848495741</v>
      </c>
      <c r="H23" s="47">
        <f>H22/$C$23</f>
        <v>171.198743553431</v>
      </c>
      <c r="I23" s="46"/>
    </row>
    <row r="34" spans="5:6">
      <c r="E34" s="49"/>
      <c r="F34" s="50"/>
    </row>
  </sheetData>
  <sheetProtection formatCells="0" formatRows="0" sort="0" autoFilter="0" pivotTables="0"/>
  <mergeCells count="18">
    <mergeCell ref="A2:I2"/>
    <mergeCell ref="B3:I3"/>
    <mergeCell ref="F4:G4"/>
    <mergeCell ref="E7:H7"/>
    <mergeCell ref="B8:C8"/>
    <mergeCell ref="A4:A6"/>
    <mergeCell ref="A13:A21"/>
    <mergeCell ref="B4:B6"/>
    <mergeCell ref="B13:B21"/>
    <mergeCell ref="C4:C6"/>
    <mergeCell ref="D4:D6"/>
    <mergeCell ref="E4:E5"/>
    <mergeCell ref="E13:E21"/>
    <mergeCell ref="F13:F21"/>
    <mergeCell ref="G13:G21"/>
    <mergeCell ref="H4:H5"/>
    <mergeCell ref="H13:H21"/>
    <mergeCell ref="I4:I6"/>
  </mergeCells>
  <dataValidations count="1">
    <dataValidation type="decimal" operator="lessThanOrEqual" allowBlank="1" showInputMessage="1" showErrorMessage="1" error="投标浮动率不得＞100%；" prompt="投标浮动率不得＞100%；" sqref="E7:H7">
      <formula1>1</formula1>
    </dataValidation>
  </dataValidations>
  <pageMargins left="0.314583333333333" right="0.314583333333333" top="0.314583333333333" bottom="0.236111111111111" header="0.196527777777778" footer="0.196527777777778"/>
  <pageSetup paperSize="9" scale="64" fitToHeight="0" orientation="portrait"/>
  <headerFooter/>
  <rowBreaks count="1" manualBreakCount="1">
    <brk id="23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2 "   m a s t e r = " "   o t h e r U s e r P e r m i s s i o n = " v i s i b l e " /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专业工程及重点管控材料设备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2006-09-16T00:00:00Z</dcterms:created>
  <dcterms:modified xsi:type="dcterms:W3CDTF">2025-08-27T07:26:29Z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860AE3ED746E4566A768A9249FE37EB5_13</vt:lpwstr>
  </property>
  <property fmtid="{D5CDD505-2E9C-101B-9397-08002B2CF9AE}" pid="3" name="KSOProductBuildVer">
    <vt:lpwstr>2052-11.8.6.10973</vt:lpwstr>
  </property>
</Properties>
</file>